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yldegovuk.sharepoint.com/sites/accountancycommon/Shared Documents/Accountancy/Key Files/NEW - Building Control/"/>
    </mc:Choice>
  </mc:AlternateContent>
  <xr:revisionPtr revIDLastSave="79" documentId="8_{CA839917-2939-4B8D-92C9-913435A13FF9}" xr6:coauthVersionLast="47" xr6:coauthVersionMax="47" xr10:uidLastSave="{5D503219-B2E8-4A4F-B138-4202FC07599C}"/>
  <bookViews>
    <workbookView xWindow="-28920" yWindow="-105" windowWidth="29040" windowHeight="15840" xr2:uid="{5107BB9B-5E3A-4702-9CF2-843196CFE07B}"/>
  </bookViews>
  <sheets>
    <sheet name="Summary" sheetId="1" r:id="rId1"/>
    <sheet name="3550 - 21.22" sheetId="3" r:id="rId2"/>
    <sheet name="3555 - 21.22" sheetId="4" r:id="rId3"/>
    <sheet name="3560 - 21.22" sheetId="5" r:id="rId4"/>
    <sheet name="3550 - 22.23" sheetId="6" r:id="rId5"/>
    <sheet name="3555 - 22.23" sheetId="7" r:id="rId6"/>
    <sheet name="3560 - 22.23" sheetId="8" r:id="rId7"/>
    <sheet name="3550 - 23.24" sheetId="9" r:id="rId8"/>
    <sheet name="3555 - 23.24" sheetId="10" r:id="rId9"/>
    <sheet name="3560 - 23.24" sheetId="1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40" i="1" s="1"/>
  <c r="E44" i="1" s="1"/>
  <c r="D38" i="1"/>
  <c r="D40" i="1" s="1"/>
  <c r="D44" i="1" s="1"/>
  <c r="C38" i="1"/>
  <c r="C40" i="1" s="1"/>
  <c r="C44" i="1" s="1"/>
  <c r="F42" i="1"/>
  <c r="F39" i="1"/>
  <c r="G39" i="1" s="1"/>
  <c r="F37" i="1"/>
  <c r="G37" i="1" s="1"/>
  <c r="F36" i="1"/>
  <c r="E23" i="1"/>
  <c r="E25" i="1" s="1"/>
  <c r="E29" i="1" s="1"/>
  <c r="D23" i="1"/>
  <c r="D25" i="1" s="1"/>
  <c r="D29" i="1" s="1"/>
  <c r="D8" i="1"/>
  <c r="D10" i="1" s="1"/>
  <c r="D14" i="1" s="1"/>
  <c r="C23" i="1"/>
  <c r="C25" i="1" s="1"/>
  <c r="C29" i="1" s="1"/>
  <c r="F27" i="1"/>
  <c r="F24" i="1"/>
  <c r="G24" i="1" s="1"/>
  <c r="F22" i="1"/>
  <c r="G22" i="1" s="1"/>
  <c r="F21" i="1"/>
  <c r="E10" i="1"/>
  <c r="C10" i="1"/>
  <c r="F9" i="1"/>
  <c r="G9" i="1" s="1"/>
  <c r="E8" i="1"/>
  <c r="F12" i="1"/>
  <c r="G12" i="1" s="1"/>
  <c r="F6" i="1"/>
  <c r="G6" i="1" s="1"/>
  <c r="F7" i="1"/>
  <c r="G7" i="1" s="1"/>
  <c r="C8" i="1"/>
  <c r="F38" i="1" l="1"/>
  <c r="F40" i="1" s="1"/>
  <c r="F44" i="1" s="1"/>
  <c r="G44" i="1" s="1"/>
  <c r="G36" i="1"/>
  <c r="G42" i="1"/>
  <c r="F23" i="1"/>
  <c r="F8" i="1"/>
  <c r="G8" i="1" s="1"/>
  <c r="G10" i="1" s="1"/>
  <c r="F25" i="1"/>
  <c r="F29" i="1" s="1"/>
  <c r="G29" i="1" s="1"/>
  <c r="G23" i="1"/>
  <c r="G27" i="1"/>
  <c r="G21" i="1"/>
  <c r="F10" i="1"/>
  <c r="F14" i="1" s="1"/>
  <c r="E14" i="1"/>
  <c r="C14" i="1"/>
  <c r="G38" i="1" l="1"/>
  <c r="G40" i="1" s="1"/>
  <c r="G25" i="1"/>
  <c r="G14" i="1"/>
</calcChain>
</file>

<file path=xl/sharedStrings.xml><?xml version="1.0" encoding="utf-8"?>
<sst xmlns="http://schemas.openxmlformats.org/spreadsheetml/2006/main" count="342" uniqueCount="47">
  <si>
    <t>Fylde Borough Council Building Control Financial Statement 2021/22</t>
  </si>
  <si>
    <t>Chargeable</t>
  </si>
  <si>
    <t>Non-Chargeable</t>
  </si>
  <si>
    <t>Total Building Regulations</t>
  </si>
  <si>
    <t>2021/22</t>
  </si>
  <si>
    <t>CIPFA Standard Classifications</t>
  </si>
  <si>
    <t>£</t>
  </si>
  <si>
    <t>Employees</t>
  </si>
  <si>
    <t>Supplies and Services</t>
  </si>
  <si>
    <t>Support Services</t>
  </si>
  <si>
    <t>Total Expenditure</t>
  </si>
  <si>
    <t>Total Income</t>
  </si>
  <si>
    <t>Surplus/(deficit) for the year</t>
  </si>
  <si>
    <t>Efficiency Savings</t>
  </si>
  <si>
    <t>3CD</t>
  </si>
  <si>
    <t>+</t>
  </si>
  <si>
    <t>Customer and Client Receipts</t>
  </si>
  <si>
    <t>3CC</t>
  </si>
  <si>
    <t>Hghwys Roads and Trnsprt Srvcs</t>
  </si>
  <si>
    <t>5BGBF</t>
  </si>
  <si>
    <t>+++</t>
  </si>
  <si>
    <t>SM - Head of Regeneration &amp; Built Env.</t>
  </si>
  <si>
    <t>Cd.</t>
  </si>
  <si>
    <t>SM - Building Control Team</t>
  </si>
  <si>
    <t>Planning and Development Srvcs</t>
  </si>
  <si>
    <t>6BGBEA</t>
  </si>
  <si>
    <t>++++</t>
  </si>
  <si>
    <t>5BGBE</t>
  </si>
  <si>
    <t>Service Management</t>
  </si>
  <si>
    <t>4BGB</t>
  </si>
  <si>
    <t>++</t>
  </si>
  <si>
    <t>4BGA</t>
  </si>
  <si>
    <t>3BG</t>
  </si>
  <si>
    <t>3BD</t>
  </si>
  <si>
    <t>3BA</t>
  </si>
  <si>
    <t>Totals</t>
  </si>
  <si>
    <t>Actual</t>
  </si>
  <si>
    <t>Description</t>
  </si>
  <si>
    <t>Code</t>
  </si>
  <si>
    <t>Level</t>
  </si>
  <si>
    <t>Third Party Payments</t>
  </si>
  <si>
    <t>3BE</t>
  </si>
  <si>
    <t>Fylde Borough Council Building Control Financial Statement 2022/23</t>
  </si>
  <si>
    <t>2022/23</t>
  </si>
  <si>
    <t>SM - Development Management Team</t>
  </si>
  <si>
    <t>Fylde Borough Council Building Control Financial Statement 2023/24</t>
  </si>
  <si>
    <t>2023/24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</si>
</sst>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" fontId="0" fillId="0" borderId="0" xfId="0" applyNumberFormat="1"/>
    <xf numFmtId="3" fontId="0" fillId="0" borderId="0" xfId="0" applyNumberFormat="1"/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3</xdr:row>
      <xdr:rowOff>0</xdr:rowOff>
    </xdr:from>
    <xdr:to>
      <xdr:col>21</xdr:col>
      <xdr:colOff>364799</xdr:colOff>
      <xdr:row>9</xdr:row>
      <xdr:rowOff>150340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03FE8C-E6D0-4E7F-8405-03D3FEDDD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1350" y="542925"/>
          <a:ext cx="7679999" cy="123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66278-1862-4F6F-B731-19A905C0AAAB}">
  <dimension ref="B2:G44"/>
  <sheetViews>
    <sheetView tabSelected="1" workbookViewId="0">
      <selection activeCell="J32" sqref="J32"/>
    </sheetView>
  </sheetViews>
  <sheetFormatPr defaultRowHeight="14.4" x14ac:dyDescent="0.3"/>
  <cols>
    <col min="2" max="2" width="29.6640625" customWidth="1"/>
    <col min="3" max="3" width="20.77734375" customWidth="1"/>
    <col min="4" max="5" width="20.77734375" hidden="1" customWidth="1"/>
    <col min="6" max="7" width="20.77734375" customWidth="1"/>
  </cols>
  <sheetData>
    <row r="2" spans="2:7" ht="43.2" x14ac:dyDescent="0.3">
      <c r="B2" s="3" t="s">
        <v>0</v>
      </c>
      <c r="C2" s="4"/>
      <c r="D2" s="4">
        <v>3555</v>
      </c>
      <c r="E2" s="4">
        <v>3560</v>
      </c>
      <c r="F2" s="4"/>
      <c r="G2" s="4"/>
    </row>
    <row r="3" spans="2:7" ht="28.8" x14ac:dyDescent="0.3">
      <c r="B3" s="5"/>
      <c r="C3" s="6" t="s">
        <v>1</v>
      </c>
      <c r="D3" s="6"/>
      <c r="E3" s="6"/>
      <c r="F3" s="6" t="s">
        <v>2</v>
      </c>
      <c r="G3" s="6" t="s">
        <v>3</v>
      </c>
    </row>
    <row r="4" spans="2:7" x14ac:dyDescent="0.3">
      <c r="B4" s="5"/>
      <c r="C4" s="7" t="s">
        <v>4</v>
      </c>
      <c r="D4" s="7"/>
      <c r="E4" s="7"/>
      <c r="F4" s="7" t="s">
        <v>4</v>
      </c>
      <c r="G4" s="7" t="s">
        <v>4</v>
      </c>
    </row>
    <row r="5" spans="2:7" x14ac:dyDescent="0.3">
      <c r="B5" s="5" t="s">
        <v>5</v>
      </c>
      <c r="C5" s="7" t="s">
        <v>6</v>
      </c>
      <c r="D5" s="7"/>
      <c r="E5" s="7"/>
      <c r="F5" s="7" t="s">
        <v>6</v>
      </c>
      <c r="G5" s="7" t="s">
        <v>6</v>
      </c>
    </row>
    <row r="6" spans="2:7" x14ac:dyDescent="0.3">
      <c r="B6" s="4" t="s">
        <v>7</v>
      </c>
      <c r="C6" s="8">
        <v>143973</v>
      </c>
      <c r="D6" s="8">
        <v>57645</v>
      </c>
      <c r="E6" s="8">
        <v>67814</v>
      </c>
      <c r="F6" s="8">
        <f>D6+E6</f>
        <v>125459</v>
      </c>
      <c r="G6" s="8">
        <f>C6+F6</f>
        <v>269432</v>
      </c>
    </row>
    <row r="7" spans="2:7" x14ac:dyDescent="0.3">
      <c r="B7" s="4" t="s">
        <v>8</v>
      </c>
      <c r="C7" s="8">
        <v>0</v>
      </c>
      <c r="D7" s="8">
        <v>25747.49</v>
      </c>
      <c r="E7" s="8">
        <v>4380.91</v>
      </c>
      <c r="F7" s="8">
        <f>D7+E7</f>
        <v>30128.400000000001</v>
      </c>
      <c r="G7" s="8">
        <f>C7+F7</f>
        <v>30128.400000000001</v>
      </c>
    </row>
    <row r="8" spans="2:7" x14ac:dyDescent="0.3">
      <c r="B8" s="4" t="s">
        <v>9</v>
      </c>
      <c r="C8" s="8">
        <f>174512-C6</f>
        <v>30539</v>
      </c>
      <c r="D8" s="8">
        <f>72345-D6</f>
        <v>14700</v>
      </c>
      <c r="E8" s="8">
        <f>95509-E6</f>
        <v>27695</v>
      </c>
      <c r="F8" s="8">
        <f>D8+E8</f>
        <v>42395</v>
      </c>
      <c r="G8" s="8">
        <f>C8+F8</f>
        <v>72934</v>
      </c>
    </row>
    <row r="9" spans="2:7" x14ac:dyDescent="0.3">
      <c r="B9" s="4" t="s">
        <v>40</v>
      </c>
      <c r="C9" s="8">
        <v>0</v>
      </c>
      <c r="D9" s="8">
        <v>0</v>
      </c>
      <c r="E9" s="8">
        <v>90</v>
      </c>
      <c r="F9" s="8">
        <f>D9+E9</f>
        <v>90</v>
      </c>
      <c r="G9" s="8">
        <f>C9+F9</f>
        <v>90</v>
      </c>
    </row>
    <row r="10" spans="2:7" x14ac:dyDescent="0.3">
      <c r="B10" s="9" t="s">
        <v>10</v>
      </c>
      <c r="C10" s="10">
        <f>+C6+C7+C8+C9</f>
        <v>174512</v>
      </c>
      <c r="D10" s="10">
        <f>+D6+D7+D8+D9</f>
        <v>98092.49</v>
      </c>
      <c r="E10" s="10">
        <f>+E6+E7+E8+E9</f>
        <v>99979.91</v>
      </c>
      <c r="F10" s="10">
        <f>+F6+F7+F8+F9</f>
        <v>198072.4</v>
      </c>
      <c r="G10" s="10">
        <f>+G6+G7+G8</f>
        <v>372494.4</v>
      </c>
    </row>
    <row r="11" spans="2:7" x14ac:dyDescent="0.3">
      <c r="B11" s="4"/>
      <c r="C11" s="8"/>
      <c r="D11" s="8"/>
      <c r="E11" s="8"/>
      <c r="F11" s="8"/>
      <c r="G11" s="8"/>
    </row>
    <row r="12" spans="2:7" x14ac:dyDescent="0.3">
      <c r="B12" s="9" t="s">
        <v>11</v>
      </c>
      <c r="C12" s="10">
        <v>237514.32</v>
      </c>
      <c r="D12" s="10">
        <v>0</v>
      </c>
      <c r="E12" s="10">
        <v>2920.56</v>
      </c>
      <c r="F12" s="10">
        <f>D12+E12</f>
        <v>2920.56</v>
      </c>
      <c r="G12" s="10">
        <f>C12+F12</f>
        <v>240434.88</v>
      </c>
    </row>
    <row r="13" spans="2:7" x14ac:dyDescent="0.3">
      <c r="B13" s="4"/>
      <c r="C13" s="8"/>
      <c r="D13" s="8"/>
      <c r="E13" s="8"/>
      <c r="F13" s="8"/>
      <c r="G13" s="8"/>
    </row>
    <row r="14" spans="2:7" x14ac:dyDescent="0.3">
      <c r="B14" s="9" t="s">
        <v>12</v>
      </c>
      <c r="C14" s="10">
        <f>C12-C10</f>
        <v>63002.320000000007</v>
      </c>
      <c r="D14" s="10">
        <f>D12-D10</f>
        <v>-98092.49</v>
      </c>
      <c r="E14" s="10">
        <f>E12-E10</f>
        <v>-97059.35</v>
      </c>
      <c r="F14" s="10">
        <f>F12-F10</f>
        <v>-195151.84</v>
      </c>
      <c r="G14" s="10">
        <f>C14+F14</f>
        <v>-132149.51999999999</v>
      </c>
    </row>
    <row r="17" spans="2:7" ht="43.2" x14ac:dyDescent="0.3">
      <c r="B17" s="3" t="s">
        <v>42</v>
      </c>
      <c r="C17" s="4"/>
      <c r="D17" s="4">
        <v>3555</v>
      </c>
      <c r="E17" s="4">
        <v>3560</v>
      </c>
      <c r="F17" s="4"/>
      <c r="G17" s="4"/>
    </row>
    <row r="18" spans="2:7" ht="28.8" x14ac:dyDescent="0.3">
      <c r="B18" s="5"/>
      <c r="C18" s="6" t="s">
        <v>1</v>
      </c>
      <c r="D18" s="6"/>
      <c r="E18" s="6"/>
      <c r="F18" s="6" t="s">
        <v>2</v>
      </c>
      <c r="G18" s="6" t="s">
        <v>3</v>
      </c>
    </row>
    <row r="19" spans="2:7" x14ac:dyDescent="0.3">
      <c r="B19" s="5"/>
      <c r="C19" s="7" t="s">
        <v>43</v>
      </c>
      <c r="D19" s="7"/>
      <c r="E19" s="7"/>
      <c r="F19" s="7" t="s">
        <v>43</v>
      </c>
      <c r="G19" s="7" t="s">
        <v>43</v>
      </c>
    </row>
    <row r="20" spans="2:7" x14ac:dyDescent="0.3">
      <c r="B20" s="5" t="s">
        <v>5</v>
      </c>
      <c r="C20" s="7" t="s">
        <v>6</v>
      </c>
      <c r="D20" s="7"/>
      <c r="E20" s="7"/>
      <c r="F20" s="7" t="s">
        <v>6</v>
      </c>
      <c r="G20" s="7" t="s">
        <v>6</v>
      </c>
    </row>
    <row r="21" spans="2:7" x14ac:dyDescent="0.3">
      <c r="B21" s="4" t="s">
        <v>7</v>
      </c>
      <c r="C21" s="8">
        <v>160563</v>
      </c>
      <c r="D21" s="8">
        <v>65202</v>
      </c>
      <c r="E21" s="8">
        <v>77922</v>
      </c>
      <c r="F21" s="8">
        <f>D21+E21</f>
        <v>143124</v>
      </c>
      <c r="G21" s="8">
        <f>C21+F21</f>
        <v>303687</v>
      </c>
    </row>
    <row r="22" spans="2:7" x14ac:dyDescent="0.3">
      <c r="B22" s="4" t="s">
        <v>8</v>
      </c>
      <c r="C22" s="8">
        <v>0</v>
      </c>
      <c r="D22" s="8">
        <v>75</v>
      </c>
      <c r="E22" s="8">
        <v>2927.22</v>
      </c>
      <c r="F22" s="8">
        <f>D22+E22</f>
        <v>3002.22</v>
      </c>
      <c r="G22" s="8">
        <f>C22+F22</f>
        <v>3002.22</v>
      </c>
    </row>
    <row r="23" spans="2:7" x14ac:dyDescent="0.3">
      <c r="B23" s="4" t="s">
        <v>9</v>
      </c>
      <c r="C23" s="8">
        <f>196787-C21</f>
        <v>36224</v>
      </c>
      <c r="D23" s="8">
        <f>81173-D21</f>
        <v>15971</v>
      </c>
      <c r="E23" s="8">
        <f>108204-E21</f>
        <v>30282</v>
      </c>
      <c r="F23" s="8">
        <f>D23+E23</f>
        <v>46253</v>
      </c>
      <c r="G23" s="8">
        <f>C23+F23</f>
        <v>82477</v>
      </c>
    </row>
    <row r="24" spans="2:7" x14ac:dyDescent="0.3">
      <c r="B24" s="4" t="s">
        <v>40</v>
      </c>
      <c r="C24" s="8">
        <v>0</v>
      </c>
      <c r="D24" s="8">
        <v>0</v>
      </c>
      <c r="E24" s="8">
        <v>0</v>
      </c>
      <c r="F24" s="8">
        <f>D24+E24</f>
        <v>0</v>
      </c>
      <c r="G24" s="8">
        <f>C24+F24</f>
        <v>0</v>
      </c>
    </row>
    <row r="25" spans="2:7" x14ac:dyDescent="0.3">
      <c r="B25" s="9" t="s">
        <v>10</v>
      </c>
      <c r="C25" s="10">
        <f>+C21+C22+C23+C24</f>
        <v>196787</v>
      </c>
      <c r="D25" s="10">
        <f>+D21+D22+D23+D24</f>
        <v>81248</v>
      </c>
      <c r="E25" s="10">
        <f>+E21+E22+E23+E24</f>
        <v>111131.22</v>
      </c>
      <c r="F25" s="10">
        <f>+F21+F22+F23+F24</f>
        <v>192379.22</v>
      </c>
      <c r="G25" s="10">
        <f>+G21+G22+G23</f>
        <v>389166.22</v>
      </c>
    </row>
    <row r="26" spans="2:7" x14ac:dyDescent="0.3">
      <c r="B26" s="4"/>
      <c r="C26" s="8"/>
      <c r="D26" s="8"/>
      <c r="E26" s="8"/>
      <c r="F26" s="8"/>
      <c r="G26" s="8"/>
    </row>
    <row r="27" spans="2:7" x14ac:dyDescent="0.3">
      <c r="B27" s="9" t="s">
        <v>11</v>
      </c>
      <c r="C27" s="10">
        <v>193734.21</v>
      </c>
      <c r="D27" s="10">
        <v>0</v>
      </c>
      <c r="E27" s="10">
        <v>1030.77</v>
      </c>
      <c r="F27" s="10">
        <f>D27+E27</f>
        <v>1030.77</v>
      </c>
      <c r="G27" s="10">
        <f>C27+F27</f>
        <v>194764.97999999998</v>
      </c>
    </row>
    <row r="28" spans="2:7" x14ac:dyDescent="0.3">
      <c r="B28" s="4"/>
      <c r="C28" s="8"/>
      <c r="D28" s="8"/>
      <c r="E28" s="8"/>
      <c r="F28" s="8"/>
      <c r="G28" s="8"/>
    </row>
    <row r="29" spans="2:7" x14ac:dyDescent="0.3">
      <c r="B29" s="9" t="s">
        <v>12</v>
      </c>
      <c r="C29" s="10">
        <f>C27-C25</f>
        <v>-3052.7900000000081</v>
      </c>
      <c r="D29" s="10">
        <f>D27-D25</f>
        <v>-81248</v>
      </c>
      <c r="E29" s="10">
        <f>E27-E25</f>
        <v>-110100.45</v>
      </c>
      <c r="F29" s="10">
        <f>F27-F25</f>
        <v>-191348.45</v>
      </c>
      <c r="G29" s="10">
        <f>C29+F29</f>
        <v>-194401.24000000002</v>
      </c>
    </row>
    <row r="32" spans="2:7" ht="43.2" x14ac:dyDescent="0.3">
      <c r="B32" s="3" t="s">
        <v>45</v>
      </c>
      <c r="C32" s="4"/>
      <c r="D32" s="4">
        <v>3555</v>
      </c>
      <c r="E32" s="4">
        <v>3560</v>
      </c>
      <c r="F32" s="4"/>
      <c r="G32" s="4"/>
    </row>
    <row r="33" spans="2:7" ht="28.8" x14ac:dyDescent="0.3">
      <c r="B33" s="5"/>
      <c r="C33" s="6" t="s">
        <v>1</v>
      </c>
      <c r="D33" s="6"/>
      <c r="E33" s="6"/>
      <c r="F33" s="6" t="s">
        <v>2</v>
      </c>
      <c r="G33" s="6" t="s">
        <v>3</v>
      </c>
    </row>
    <row r="34" spans="2:7" x14ac:dyDescent="0.3">
      <c r="B34" s="5"/>
      <c r="C34" s="7" t="s">
        <v>46</v>
      </c>
      <c r="D34" s="7"/>
      <c r="E34" s="7"/>
      <c r="F34" s="7" t="s">
        <v>46</v>
      </c>
      <c r="G34" s="7" t="s">
        <v>46</v>
      </c>
    </row>
    <row r="35" spans="2:7" x14ac:dyDescent="0.3">
      <c r="B35" s="5" t="s">
        <v>5</v>
      </c>
      <c r="C35" s="7" t="s">
        <v>6</v>
      </c>
      <c r="D35" s="7"/>
      <c r="E35" s="7"/>
      <c r="F35" s="7" t="s">
        <v>6</v>
      </c>
      <c r="G35" s="7" t="s">
        <v>6</v>
      </c>
    </row>
    <row r="36" spans="2:7" x14ac:dyDescent="0.3">
      <c r="B36" s="4" t="s">
        <v>7</v>
      </c>
      <c r="C36" s="8">
        <v>157349</v>
      </c>
      <c r="D36" s="8">
        <v>47207</v>
      </c>
      <c r="E36" s="8">
        <v>58048</v>
      </c>
      <c r="F36" s="8">
        <f>D36+E36</f>
        <v>105255</v>
      </c>
      <c r="G36" s="8">
        <f>C36+F36</f>
        <v>262604</v>
      </c>
    </row>
    <row r="37" spans="2:7" x14ac:dyDescent="0.3">
      <c r="B37" s="4" t="s">
        <v>8</v>
      </c>
      <c r="C37" s="8">
        <v>0</v>
      </c>
      <c r="D37" s="8">
        <v>435</v>
      </c>
      <c r="E37" s="8">
        <v>4492.62</v>
      </c>
      <c r="F37" s="8">
        <f>D37+E37</f>
        <v>4927.62</v>
      </c>
      <c r="G37" s="8">
        <f>C37+F37</f>
        <v>4927.62</v>
      </c>
    </row>
    <row r="38" spans="2:7" x14ac:dyDescent="0.3">
      <c r="B38" s="4" t="s">
        <v>9</v>
      </c>
      <c r="C38" s="8">
        <f>192241-C36</f>
        <v>34892</v>
      </c>
      <c r="D38" s="8">
        <f>55872-D36</f>
        <v>8665</v>
      </c>
      <c r="E38" s="8">
        <f>75903-E36</f>
        <v>17855</v>
      </c>
      <c r="F38" s="8">
        <f>D38+E38</f>
        <v>26520</v>
      </c>
      <c r="G38" s="8">
        <f>C38+F38</f>
        <v>61412</v>
      </c>
    </row>
    <row r="39" spans="2:7" x14ac:dyDescent="0.3">
      <c r="B39" s="4" t="s">
        <v>40</v>
      </c>
      <c r="C39" s="8">
        <v>0</v>
      </c>
      <c r="D39" s="8">
        <v>0</v>
      </c>
      <c r="E39" s="8">
        <v>12</v>
      </c>
      <c r="F39" s="8">
        <f>D39+E39</f>
        <v>12</v>
      </c>
      <c r="G39" s="8">
        <f>C39+F39</f>
        <v>12</v>
      </c>
    </row>
    <row r="40" spans="2:7" x14ac:dyDescent="0.3">
      <c r="B40" s="9" t="s">
        <v>10</v>
      </c>
      <c r="C40" s="10">
        <f>+C36+C37+C38+C39</f>
        <v>192241</v>
      </c>
      <c r="D40" s="10">
        <f>+D36+D37+D38+D39</f>
        <v>56307</v>
      </c>
      <c r="E40" s="10">
        <f>+E36+E37+E38+E39</f>
        <v>80407.62</v>
      </c>
      <c r="F40" s="10">
        <f>+F36+F37+F38+F39</f>
        <v>136714.62</v>
      </c>
      <c r="G40" s="10">
        <f>+G36+G37+G38</f>
        <v>328943.62</v>
      </c>
    </row>
    <row r="41" spans="2:7" x14ac:dyDescent="0.3">
      <c r="B41" s="4"/>
      <c r="C41" s="8"/>
      <c r="D41" s="8"/>
      <c r="E41" s="8"/>
      <c r="F41" s="8"/>
      <c r="G41" s="8"/>
    </row>
    <row r="42" spans="2:7" x14ac:dyDescent="0.3">
      <c r="B42" s="9" t="s">
        <v>11</v>
      </c>
      <c r="C42" s="10">
        <v>190799.98</v>
      </c>
      <c r="D42" s="10">
        <v>0</v>
      </c>
      <c r="E42" s="10">
        <v>1108.3399999999999</v>
      </c>
      <c r="F42" s="10">
        <f>D42+E42</f>
        <v>1108.3399999999999</v>
      </c>
      <c r="G42" s="10">
        <f>C42+F42</f>
        <v>191908.32</v>
      </c>
    </row>
    <row r="43" spans="2:7" x14ac:dyDescent="0.3">
      <c r="B43" s="4"/>
      <c r="C43" s="8"/>
      <c r="D43" s="8"/>
      <c r="E43" s="8"/>
      <c r="F43" s="8"/>
      <c r="G43" s="8"/>
    </row>
    <row r="44" spans="2:7" x14ac:dyDescent="0.3">
      <c r="B44" s="9" t="s">
        <v>12</v>
      </c>
      <c r="C44" s="10">
        <f>C42-C40</f>
        <v>-1441.0199999999895</v>
      </c>
      <c r="D44" s="10">
        <f>D42-D40</f>
        <v>-56307</v>
      </c>
      <c r="E44" s="10">
        <f>E42-E40</f>
        <v>-79299.28</v>
      </c>
      <c r="F44" s="10">
        <f>F42-F40</f>
        <v>-135606.28</v>
      </c>
      <c r="G44" s="10">
        <f>C44+F44</f>
        <v>-137047.29999999999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88976-18E9-4620-8AA1-F01FDB92ECC1}">
  <sheetPr>
    <tabColor rgb="FFFF0000"/>
  </sheetPr>
  <dimension ref="A1:G12"/>
  <sheetViews>
    <sheetView workbookViewId="0">
      <selection activeCell="J31" sqref="J31"/>
    </sheetView>
  </sheetViews>
  <sheetFormatPr defaultRowHeight="14.4" x14ac:dyDescent="0.3"/>
  <cols>
    <col min="1" max="1" width="5.109375" bestFit="1" customWidth="1"/>
    <col min="2" max="2" width="7.6640625" bestFit="1" customWidth="1"/>
    <col min="3" max="3" width="29.44140625" bestFit="1" customWidth="1"/>
    <col min="4" max="4" width="9.109375" bestFit="1" customWidth="1"/>
  </cols>
  <sheetData>
    <row r="1" spans="1:7" x14ac:dyDescent="0.3">
      <c r="A1" t="s">
        <v>39</v>
      </c>
      <c r="B1" t="s">
        <v>38</v>
      </c>
      <c r="C1" t="s">
        <v>37</v>
      </c>
      <c r="D1" t="s">
        <v>36</v>
      </c>
    </row>
    <row r="2" spans="1:7" x14ac:dyDescent="0.3">
      <c r="C2" t="s">
        <v>35</v>
      </c>
      <c r="D2" s="1">
        <v>79299.28</v>
      </c>
      <c r="F2" s="2"/>
      <c r="G2" s="1"/>
    </row>
    <row r="3" spans="1:7" x14ac:dyDescent="0.3">
      <c r="A3" t="s">
        <v>15</v>
      </c>
      <c r="B3" t="s">
        <v>33</v>
      </c>
      <c r="C3" t="s">
        <v>8</v>
      </c>
      <c r="D3" s="1">
        <v>4492.62</v>
      </c>
      <c r="F3" s="2"/>
    </row>
    <row r="4" spans="1:7" x14ac:dyDescent="0.3">
      <c r="A4" t="s">
        <v>15</v>
      </c>
      <c r="B4" t="s">
        <v>41</v>
      </c>
      <c r="C4" t="s">
        <v>40</v>
      </c>
      <c r="D4">
        <v>12</v>
      </c>
    </row>
    <row r="5" spans="1:7" x14ac:dyDescent="0.3">
      <c r="A5" t="s">
        <v>15</v>
      </c>
      <c r="B5" t="s">
        <v>32</v>
      </c>
      <c r="C5" t="s">
        <v>9</v>
      </c>
      <c r="D5" s="1">
        <v>75903</v>
      </c>
      <c r="F5" s="2"/>
      <c r="G5" s="1"/>
    </row>
    <row r="6" spans="1:7" x14ac:dyDescent="0.3">
      <c r="A6" t="s">
        <v>30</v>
      </c>
      <c r="B6" t="s">
        <v>31</v>
      </c>
      <c r="C6" t="s">
        <v>9</v>
      </c>
      <c r="D6" s="1">
        <v>5364</v>
      </c>
      <c r="F6" s="2"/>
      <c r="G6" s="1"/>
    </row>
    <row r="7" spans="1:7" x14ac:dyDescent="0.3">
      <c r="A7" t="s">
        <v>30</v>
      </c>
      <c r="B7" t="s">
        <v>29</v>
      </c>
      <c r="C7" t="s">
        <v>28</v>
      </c>
      <c r="D7" s="1">
        <v>70539</v>
      </c>
      <c r="F7" s="2"/>
      <c r="G7" s="1"/>
    </row>
    <row r="8" spans="1:7" x14ac:dyDescent="0.3">
      <c r="A8" t="s">
        <v>20</v>
      </c>
      <c r="B8" t="s">
        <v>27</v>
      </c>
      <c r="C8" t="s">
        <v>24</v>
      </c>
      <c r="D8" s="1">
        <v>58048</v>
      </c>
      <c r="F8" s="2"/>
      <c r="G8" s="1"/>
    </row>
    <row r="9" spans="1:7" x14ac:dyDescent="0.3">
      <c r="A9" t="s">
        <v>26</v>
      </c>
      <c r="B9" t="s">
        <v>25</v>
      </c>
      <c r="C9" t="s">
        <v>24</v>
      </c>
      <c r="D9" s="1">
        <v>58048</v>
      </c>
      <c r="F9" s="2"/>
      <c r="G9" s="1"/>
    </row>
    <row r="10" spans="1:7" x14ac:dyDescent="0.3">
      <c r="A10" t="s">
        <v>22</v>
      </c>
      <c r="B10">
        <v>75500</v>
      </c>
      <c r="C10" t="s">
        <v>23</v>
      </c>
      <c r="D10" s="1">
        <v>58048</v>
      </c>
      <c r="F10" s="2"/>
      <c r="G10" s="1"/>
    </row>
    <row r="11" spans="1:7" x14ac:dyDescent="0.3">
      <c r="A11" t="s">
        <v>20</v>
      </c>
      <c r="B11" t="s">
        <v>19</v>
      </c>
      <c r="C11" t="s">
        <v>18</v>
      </c>
      <c r="D11" s="1">
        <v>12491</v>
      </c>
      <c r="F11" s="2"/>
      <c r="G11" s="1"/>
    </row>
    <row r="12" spans="1:7" x14ac:dyDescent="0.3">
      <c r="A12" t="s">
        <v>15</v>
      </c>
      <c r="B12" t="s">
        <v>17</v>
      </c>
      <c r="C12" t="s">
        <v>16</v>
      </c>
      <c r="D12" s="1">
        <v>-1108.3399999999999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3DE39-017B-4204-A749-CAC402E97115}">
  <sheetPr>
    <tabColor rgb="FFFFC000"/>
  </sheetPr>
  <dimension ref="A1:G14"/>
  <sheetViews>
    <sheetView workbookViewId="0">
      <selection activeCell="J4" sqref="J4"/>
    </sheetView>
  </sheetViews>
  <sheetFormatPr defaultRowHeight="14.4" x14ac:dyDescent="0.3"/>
  <cols>
    <col min="1" max="1" width="5.109375" bestFit="1" customWidth="1"/>
    <col min="2" max="2" width="7.6640625" bestFit="1" customWidth="1"/>
    <col min="3" max="3" width="33.88671875" bestFit="1" customWidth="1"/>
    <col min="4" max="4" width="10.77734375" bestFit="1" customWidth="1"/>
  </cols>
  <sheetData>
    <row r="1" spans="1:7" x14ac:dyDescent="0.3">
      <c r="A1" t="s">
        <v>39</v>
      </c>
      <c r="B1" t="s">
        <v>38</v>
      </c>
      <c r="C1" t="s">
        <v>37</v>
      </c>
      <c r="D1" t="s">
        <v>36</v>
      </c>
    </row>
    <row r="2" spans="1:7" x14ac:dyDescent="0.3">
      <c r="C2" t="s">
        <v>35</v>
      </c>
      <c r="D2" s="1">
        <v>-63002.32</v>
      </c>
      <c r="F2" s="2"/>
      <c r="G2" s="1"/>
    </row>
    <row r="3" spans="1:7" x14ac:dyDescent="0.3">
      <c r="A3" t="s">
        <v>15</v>
      </c>
      <c r="B3" t="s">
        <v>34</v>
      </c>
      <c r="C3" t="s">
        <v>7</v>
      </c>
      <c r="D3">
        <v>0</v>
      </c>
    </row>
    <row r="4" spans="1:7" x14ac:dyDescent="0.3">
      <c r="A4" t="s">
        <v>15</v>
      </c>
      <c r="B4" t="s">
        <v>33</v>
      </c>
      <c r="C4" t="s">
        <v>8</v>
      </c>
      <c r="D4">
        <v>0</v>
      </c>
      <c r="F4" s="2"/>
      <c r="G4" s="1"/>
    </row>
    <row r="5" spans="1:7" x14ac:dyDescent="0.3">
      <c r="A5" t="s">
        <v>15</v>
      </c>
      <c r="B5" t="s">
        <v>32</v>
      </c>
      <c r="C5" t="s">
        <v>9</v>
      </c>
      <c r="D5" s="1">
        <v>174512</v>
      </c>
      <c r="F5" s="2"/>
    </row>
    <row r="6" spans="1:7" x14ac:dyDescent="0.3">
      <c r="A6" t="s">
        <v>30</v>
      </c>
      <c r="B6" t="s">
        <v>31</v>
      </c>
      <c r="C6" t="s">
        <v>9</v>
      </c>
      <c r="D6" s="1">
        <v>13289</v>
      </c>
      <c r="F6" s="2"/>
    </row>
    <row r="7" spans="1:7" x14ac:dyDescent="0.3">
      <c r="A7" t="s">
        <v>30</v>
      </c>
      <c r="B7" t="s">
        <v>29</v>
      </c>
      <c r="C7" t="s">
        <v>28</v>
      </c>
      <c r="D7" s="1">
        <v>161223</v>
      </c>
      <c r="F7" s="2"/>
    </row>
    <row r="8" spans="1:7" x14ac:dyDescent="0.3">
      <c r="A8" t="s">
        <v>20</v>
      </c>
      <c r="B8" t="s">
        <v>27</v>
      </c>
      <c r="C8" t="s">
        <v>24</v>
      </c>
      <c r="D8" s="1">
        <v>143973</v>
      </c>
      <c r="F8" s="2"/>
      <c r="G8" s="1"/>
    </row>
    <row r="9" spans="1:7" x14ac:dyDescent="0.3">
      <c r="A9" t="s">
        <v>26</v>
      </c>
      <c r="B9" t="s">
        <v>25</v>
      </c>
      <c r="C9" t="s">
        <v>24</v>
      </c>
      <c r="D9" s="1">
        <v>143973</v>
      </c>
      <c r="F9" s="2"/>
      <c r="G9" s="1"/>
    </row>
    <row r="10" spans="1:7" x14ac:dyDescent="0.3">
      <c r="A10" t="s">
        <v>22</v>
      </c>
      <c r="B10">
        <v>75500</v>
      </c>
      <c r="C10" t="s">
        <v>23</v>
      </c>
      <c r="D10" s="1">
        <v>143973</v>
      </c>
      <c r="F10" s="2"/>
      <c r="G10" s="1"/>
    </row>
    <row r="11" spans="1:7" x14ac:dyDescent="0.3">
      <c r="A11" t="s">
        <v>22</v>
      </c>
      <c r="B11">
        <v>75504</v>
      </c>
      <c r="C11" t="s">
        <v>21</v>
      </c>
      <c r="D11">
        <v>0</v>
      </c>
    </row>
    <row r="12" spans="1:7" x14ac:dyDescent="0.3">
      <c r="A12" t="s">
        <v>20</v>
      </c>
      <c r="B12" t="s">
        <v>19</v>
      </c>
      <c r="C12" t="s">
        <v>18</v>
      </c>
      <c r="D12" s="1">
        <v>17250</v>
      </c>
      <c r="F12" s="2"/>
      <c r="G12" s="1"/>
    </row>
    <row r="13" spans="1:7" x14ac:dyDescent="0.3">
      <c r="A13" t="s">
        <v>15</v>
      </c>
      <c r="B13" t="s">
        <v>17</v>
      </c>
      <c r="C13" t="s">
        <v>16</v>
      </c>
      <c r="D13" s="1">
        <v>-237514.32</v>
      </c>
      <c r="F13" s="2"/>
      <c r="G13" s="1"/>
    </row>
    <row r="14" spans="1:7" x14ac:dyDescent="0.3">
      <c r="A14" t="s">
        <v>15</v>
      </c>
      <c r="B14" t="s">
        <v>14</v>
      </c>
      <c r="C14" t="s">
        <v>13</v>
      </c>
      <c r="D14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A7023-68E9-4F60-9F8D-79B928AADED5}">
  <sheetPr>
    <tabColor rgb="FFFFC000"/>
  </sheetPr>
  <dimension ref="A1:G11"/>
  <sheetViews>
    <sheetView workbookViewId="0">
      <selection activeCell="D9" sqref="D9"/>
    </sheetView>
  </sheetViews>
  <sheetFormatPr defaultRowHeight="14.4" x14ac:dyDescent="0.3"/>
  <cols>
    <col min="1" max="1" width="5.109375" bestFit="1" customWidth="1"/>
    <col min="2" max="2" width="7.6640625" bestFit="1" customWidth="1"/>
    <col min="3" max="3" width="33.5546875" bestFit="1" customWidth="1"/>
    <col min="4" max="4" width="9.109375" bestFit="1" customWidth="1"/>
  </cols>
  <sheetData>
    <row r="1" spans="1:7" x14ac:dyDescent="0.3">
      <c r="A1" t="s">
        <v>39</v>
      </c>
      <c r="B1" t="s">
        <v>38</v>
      </c>
      <c r="C1" t="s">
        <v>37</v>
      </c>
      <c r="D1" t="s">
        <v>36</v>
      </c>
    </row>
    <row r="2" spans="1:7" x14ac:dyDescent="0.3">
      <c r="C2" t="s">
        <v>35</v>
      </c>
      <c r="D2" s="1">
        <v>98092.49</v>
      </c>
      <c r="F2" s="2"/>
      <c r="G2" s="1"/>
    </row>
    <row r="3" spans="1:7" x14ac:dyDescent="0.3">
      <c r="A3" t="s">
        <v>15</v>
      </c>
      <c r="B3" t="s">
        <v>33</v>
      </c>
      <c r="C3" t="s">
        <v>8</v>
      </c>
      <c r="D3" s="1">
        <v>25747.49</v>
      </c>
      <c r="F3" s="2"/>
      <c r="G3" s="1"/>
    </row>
    <row r="4" spans="1:7" x14ac:dyDescent="0.3">
      <c r="A4" t="s">
        <v>15</v>
      </c>
      <c r="B4" t="s">
        <v>32</v>
      </c>
      <c r="C4" t="s">
        <v>9</v>
      </c>
      <c r="D4" s="1">
        <v>72345</v>
      </c>
      <c r="F4" s="2"/>
      <c r="G4" s="1"/>
    </row>
    <row r="5" spans="1:7" x14ac:dyDescent="0.3">
      <c r="A5" t="s">
        <v>30</v>
      </c>
      <c r="B5" t="s">
        <v>31</v>
      </c>
      <c r="C5" t="s">
        <v>9</v>
      </c>
      <c r="D5" s="1">
        <v>1745</v>
      </c>
    </row>
    <row r="6" spans="1:7" x14ac:dyDescent="0.3">
      <c r="A6" t="s">
        <v>30</v>
      </c>
      <c r="B6" t="s">
        <v>29</v>
      </c>
      <c r="C6" t="s">
        <v>28</v>
      </c>
      <c r="D6" s="1">
        <v>70600</v>
      </c>
    </row>
    <row r="7" spans="1:7" x14ac:dyDescent="0.3">
      <c r="A7" t="s">
        <v>20</v>
      </c>
      <c r="B7" t="s">
        <v>27</v>
      </c>
      <c r="C7" t="s">
        <v>24</v>
      </c>
      <c r="D7" s="1">
        <v>57645</v>
      </c>
    </row>
    <row r="8" spans="1:7" x14ac:dyDescent="0.3">
      <c r="A8" t="s">
        <v>26</v>
      </c>
      <c r="B8" t="s">
        <v>25</v>
      </c>
      <c r="C8" t="s">
        <v>24</v>
      </c>
      <c r="D8" s="1">
        <v>57645</v>
      </c>
    </row>
    <row r="9" spans="1:7" x14ac:dyDescent="0.3">
      <c r="A9" t="s">
        <v>22</v>
      </c>
      <c r="B9">
        <v>75500</v>
      </c>
      <c r="C9" t="s">
        <v>23</v>
      </c>
      <c r="D9" s="1">
        <v>57645</v>
      </c>
    </row>
    <row r="10" spans="1:7" x14ac:dyDescent="0.3">
      <c r="A10" t="s">
        <v>22</v>
      </c>
      <c r="B10">
        <v>75501</v>
      </c>
      <c r="C10" t="s">
        <v>44</v>
      </c>
      <c r="D10">
        <v>0</v>
      </c>
    </row>
    <row r="11" spans="1:7" x14ac:dyDescent="0.3">
      <c r="A11" t="s">
        <v>20</v>
      </c>
      <c r="B11" t="s">
        <v>19</v>
      </c>
      <c r="C11" t="s">
        <v>18</v>
      </c>
      <c r="D11" s="1">
        <v>12955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42166-9C96-4B14-ADC1-3E389A24F245}">
  <sheetPr>
    <tabColor rgb="FFFFC000"/>
  </sheetPr>
  <dimension ref="A1:G13"/>
  <sheetViews>
    <sheetView workbookViewId="0">
      <selection activeCell="C30" sqref="C30"/>
    </sheetView>
  </sheetViews>
  <sheetFormatPr defaultRowHeight="14.4" x14ac:dyDescent="0.3"/>
  <cols>
    <col min="1" max="1" width="5.109375" bestFit="1" customWidth="1"/>
    <col min="2" max="2" width="7.6640625" bestFit="1" customWidth="1"/>
    <col min="3" max="3" width="33.88671875" bestFit="1" customWidth="1"/>
    <col min="4" max="4" width="9.109375" bestFit="1" customWidth="1"/>
  </cols>
  <sheetData>
    <row r="1" spans="1:7" x14ac:dyDescent="0.3">
      <c r="A1" t="s">
        <v>39</v>
      </c>
      <c r="B1" t="s">
        <v>38</v>
      </c>
      <c r="C1" t="s">
        <v>37</v>
      </c>
      <c r="D1" t="s">
        <v>36</v>
      </c>
    </row>
    <row r="2" spans="1:7" x14ac:dyDescent="0.3">
      <c r="C2" t="s">
        <v>35</v>
      </c>
      <c r="D2" s="1">
        <v>97059.35</v>
      </c>
      <c r="F2" s="2"/>
    </row>
    <row r="3" spans="1:7" x14ac:dyDescent="0.3">
      <c r="A3" t="s">
        <v>15</v>
      </c>
      <c r="B3" t="s">
        <v>33</v>
      </c>
      <c r="C3" t="s">
        <v>8</v>
      </c>
      <c r="D3" s="1">
        <v>4380.91</v>
      </c>
      <c r="F3" s="2"/>
    </row>
    <row r="4" spans="1:7" x14ac:dyDescent="0.3">
      <c r="A4" t="s">
        <v>15</v>
      </c>
      <c r="B4" t="s">
        <v>41</v>
      </c>
      <c r="C4" t="s">
        <v>40</v>
      </c>
      <c r="D4">
        <v>90</v>
      </c>
    </row>
    <row r="5" spans="1:7" x14ac:dyDescent="0.3">
      <c r="A5" t="s">
        <v>15</v>
      </c>
      <c r="B5" t="s">
        <v>32</v>
      </c>
      <c r="C5" t="s">
        <v>9</v>
      </c>
      <c r="D5" s="1">
        <v>95509</v>
      </c>
      <c r="F5" s="2"/>
      <c r="G5" s="1"/>
    </row>
    <row r="6" spans="1:7" x14ac:dyDescent="0.3">
      <c r="A6" t="s">
        <v>30</v>
      </c>
      <c r="B6" t="s">
        <v>31</v>
      </c>
      <c r="C6" t="s">
        <v>9</v>
      </c>
      <c r="D6" s="1">
        <v>6140</v>
      </c>
      <c r="F6" s="2"/>
    </row>
    <row r="7" spans="1:7" x14ac:dyDescent="0.3">
      <c r="A7" t="s">
        <v>30</v>
      </c>
      <c r="B7" t="s">
        <v>29</v>
      </c>
      <c r="C7" t="s">
        <v>28</v>
      </c>
      <c r="D7" s="1">
        <v>89369</v>
      </c>
      <c r="F7" s="2"/>
      <c r="G7" s="1"/>
    </row>
    <row r="8" spans="1:7" x14ac:dyDescent="0.3">
      <c r="A8" t="s">
        <v>20</v>
      </c>
      <c r="B8" t="s">
        <v>27</v>
      </c>
      <c r="C8" t="s">
        <v>24</v>
      </c>
      <c r="D8" s="1">
        <v>67814</v>
      </c>
      <c r="F8" s="2"/>
    </row>
    <row r="9" spans="1:7" x14ac:dyDescent="0.3">
      <c r="A9" t="s">
        <v>26</v>
      </c>
      <c r="B9" t="s">
        <v>25</v>
      </c>
      <c r="C9" t="s">
        <v>24</v>
      </c>
      <c r="D9" s="1">
        <v>67814</v>
      </c>
      <c r="F9" s="2"/>
    </row>
    <row r="10" spans="1:7" x14ac:dyDescent="0.3">
      <c r="A10" t="s">
        <v>22</v>
      </c>
      <c r="B10">
        <v>75500</v>
      </c>
      <c r="C10" t="s">
        <v>23</v>
      </c>
      <c r="D10" s="1">
        <v>67814</v>
      </c>
      <c r="F10" s="2"/>
    </row>
    <row r="11" spans="1:7" x14ac:dyDescent="0.3">
      <c r="A11" t="s">
        <v>22</v>
      </c>
      <c r="B11">
        <v>75504</v>
      </c>
      <c r="C11" t="s">
        <v>21</v>
      </c>
      <c r="D11">
        <v>0</v>
      </c>
    </row>
    <row r="12" spans="1:7" x14ac:dyDescent="0.3">
      <c r="A12" t="s">
        <v>20</v>
      </c>
      <c r="B12" t="s">
        <v>19</v>
      </c>
      <c r="C12" t="s">
        <v>18</v>
      </c>
      <c r="D12" s="1">
        <v>21555</v>
      </c>
      <c r="F12" s="2"/>
      <c r="G12" s="1"/>
    </row>
    <row r="13" spans="1:7" x14ac:dyDescent="0.3">
      <c r="A13" t="s">
        <v>15</v>
      </c>
      <c r="B13" t="s">
        <v>17</v>
      </c>
      <c r="C13" t="s">
        <v>16</v>
      </c>
      <c r="D13" s="1">
        <v>-2920.56</v>
      </c>
      <c r="G13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2C397-C828-4195-BE9B-F71D5856BA43}">
  <sheetPr>
    <tabColor rgb="FF00B0F0"/>
  </sheetPr>
  <dimension ref="A1:G11"/>
  <sheetViews>
    <sheetView workbookViewId="0">
      <selection activeCell="I31" sqref="I31"/>
    </sheetView>
  </sheetViews>
  <sheetFormatPr defaultRowHeight="14.4" x14ac:dyDescent="0.3"/>
  <cols>
    <col min="1" max="1" width="5.109375" bestFit="1" customWidth="1"/>
    <col min="2" max="2" width="7.6640625" bestFit="1" customWidth="1"/>
    <col min="3" max="3" width="29.44140625" bestFit="1" customWidth="1"/>
    <col min="4" max="4" width="10.77734375" bestFit="1" customWidth="1"/>
  </cols>
  <sheetData>
    <row r="1" spans="1:7" x14ac:dyDescent="0.3">
      <c r="A1" t="s">
        <v>39</v>
      </c>
      <c r="B1" t="s">
        <v>38</v>
      </c>
      <c r="C1" t="s">
        <v>37</v>
      </c>
      <c r="D1" t="s">
        <v>36</v>
      </c>
    </row>
    <row r="2" spans="1:7" x14ac:dyDescent="0.3">
      <c r="C2" t="s">
        <v>35</v>
      </c>
      <c r="D2" s="1">
        <v>3052.79</v>
      </c>
      <c r="F2" s="2"/>
      <c r="G2" s="1"/>
    </row>
    <row r="3" spans="1:7" x14ac:dyDescent="0.3">
      <c r="A3" t="s">
        <v>15</v>
      </c>
      <c r="B3" t="s">
        <v>33</v>
      </c>
      <c r="C3" t="s">
        <v>8</v>
      </c>
      <c r="D3">
        <v>0</v>
      </c>
      <c r="F3" s="2"/>
      <c r="G3" s="1"/>
    </row>
    <row r="4" spans="1:7" x14ac:dyDescent="0.3">
      <c r="A4" t="s">
        <v>15</v>
      </c>
      <c r="B4" t="s">
        <v>32</v>
      </c>
      <c r="C4" t="s">
        <v>9</v>
      </c>
      <c r="D4" s="1">
        <v>196787</v>
      </c>
      <c r="F4" s="2"/>
      <c r="G4" s="1"/>
    </row>
    <row r="5" spans="1:7" x14ac:dyDescent="0.3">
      <c r="A5" t="s">
        <v>30</v>
      </c>
      <c r="B5" t="s">
        <v>31</v>
      </c>
      <c r="C5" t="s">
        <v>9</v>
      </c>
      <c r="D5" s="1">
        <v>17242</v>
      </c>
      <c r="F5" s="2"/>
      <c r="G5" s="1"/>
    </row>
    <row r="6" spans="1:7" x14ac:dyDescent="0.3">
      <c r="A6" t="s">
        <v>30</v>
      </c>
      <c r="B6" t="s">
        <v>29</v>
      </c>
      <c r="C6" t="s">
        <v>28</v>
      </c>
      <c r="D6" s="1">
        <v>179545</v>
      </c>
      <c r="F6" s="2"/>
      <c r="G6" s="1"/>
    </row>
    <row r="7" spans="1:7" x14ac:dyDescent="0.3">
      <c r="A7" t="s">
        <v>20</v>
      </c>
      <c r="B7" t="s">
        <v>27</v>
      </c>
      <c r="C7" t="s">
        <v>24</v>
      </c>
      <c r="D7" s="1">
        <v>160563</v>
      </c>
      <c r="F7" s="2"/>
      <c r="G7" s="1"/>
    </row>
    <row r="8" spans="1:7" x14ac:dyDescent="0.3">
      <c r="A8" t="s">
        <v>26</v>
      </c>
      <c r="B8" t="s">
        <v>25</v>
      </c>
      <c r="C8" t="s">
        <v>24</v>
      </c>
      <c r="D8" s="1">
        <v>160563</v>
      </c>
      <c r="F8" s="2"/>
      <c r="G8" s="1"/>
    </row>
    <row r="9" spans="1:7" x14ac:dyDescent="0.3">
      <c r="A9" t="s">
        <v>22</v>
      </c>
      <c r="B9">
        <v>75500</v>
      </c>
      <c r="C9" t="s">
        <v>23</v>
      </c>
      <c r="D9" s="1">
        <v>160563</v>
      </c>
      <c r="F9" s="2"/>
      <c r="G9" s="1"/>
    </row>
    <row r="10" spans="1:7" x14ac:dyDescent="0.3">
      <c r="A10" t="s">
        <v>20</v>
      </c>
      <c r="B10" t="s">
        <v>19</v>
      </c>
      <c r="C10" t="s">
        <v>18</v>
      </c>
      <c r="D10" s="1">
        <v>18982</v>
      </c>
      <c r="F10" s="2"/>
      <c r="G10" s="1"/>
    </row>
    <row r="11" spans="1:7" x14ac:dyDescent="0.3">
      <c r="A11" t="s">
        <v>15</v>
      </c>
      <c r="B11" t="s">
        <v>17</v>
      </c>
      <c r="C11" t="s">
        <v>16</v>
      </c>
      <c r="D11" s="1">
        <v>-193734.21</v>
      </c>
      <c r="F11" s="2"/>
      <c r="G11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A366C-8A2E-4A6F-B343-9D99D328CD06}">
  <sheetPr>
    <tabColor rgb="FF00B0F0"/>
  </sheetPr>
  <dimension ref="A1:G10"/>
  <sheetViews>
    <sheetView workbookViewId="0">
      <selection activeCell="I31" sqref="I31"/>
    </sheetView>
  </sheetViews>
  <sheetFormatPr defaultRowHeight="14.4" x14ac:dyDescent="0.3"/>
  <cols>
    <col min="1" max="1" width="5.109375" bestFit="1" customWidth="1"/>
    <col min="2" max="2" width="7.6640625" bestFit="1" customWidth="1"/>
    <col min="3" max="3" width="29.44140625" bestFit="1" customWidth="1"/>
    <col min="4" max="4" width="9.109375" bestFit="1" customWidth="1"/>
  </cols>
  <sheetData>
    <row r="1" spans="1:7" x14ac:dyDescent="0.3">
      <c r="A1" t="s">
        <v>39</v>
      </c>
      <c r="B1" t="s">
        <v>38</v>
      </c>
      <c r="C1" t="s">
        <v>37</v>
      </c>
      <c r="D1" t="s">
        <v>36</v>
      </c>
    </row>
    <row r="2" spans="1:7" x14ac:dyDescent="0.3">
      <c r="C2" t="s">
        <v>35</v>
      </c>
      <c r="D2" s="1">
        <v>81248</v>
      </c>
      <c r="F2" s="2"/>
      <c r="G2" s="1"/>
    </row>
    <row r="3" spans="1:7" x14ac:dyDescent="0.3">
      <c r="A3" t="s">
        <v>15</v>
      </c>
      <c r="B3" t="s">
        <v>33</v>
      </c>
      <c r="C3" t="s">
        <v>8</v>
      </c>
      <c r="D3">
        <v>75</v>
      </c>
      <c r="F3" s="2"/>
      <c r="G3" s="1"/>
    </row>
    <row r="4" spans="1:7" x14ac:dyDescent="0.3">
      <c r="A4" t="s">
        <v>15</v>
      </c>
      <c r="B4" t="s">
        <v>32</v>
      </c>
      <c r="C4" t="s">
        <v>9</v>
      </c>
      <c r="D4" s="1">
        <v>81173</v>
      </c>
      <c r="F4" s="2"/>
      <c r="G4" s="1"/>
    </row>
    <row r="5" spans="1:7" x14ac:dyDescent="0.3">
      <c r="A5" t="s">
        <v>30</v>
      </c>
      <c r="B5" t="s">
        <v>31</v>
      </c>
      <c r="C5" t="s">
        <v>9</v>
      </c>
      <c r="D5" s="1">
        <v>1712</v>
      </c>
      <c r="F5" s="2"/>
    </row>
    <row r="6" spans="1:7" x14ac:dyDescent="0.3">
      <c r="A6" t="s">
        <v>30</v>
      </c>
      <c r="B6" t="s">
        <v>29</v>
      </c>
      <c r="C6" t="s">
        <v>28</v>
      </c>
      <c r="D6" s="1">
        <v>79461</v>
      </c>
      <c r="F6" s="2"/>
      <c r="G6" s="1"/>
    </row>
    <row r="7" spans="1:7" x14ac:dyDescent="0.3">
      <c r="A7" t="s">
        <v>20</v>
      </c>
      <c r="B7" t="s">
        <v>27</v>
      </c>
      <c r="C7" t="s">
        <v>24</v>
      </c>
      <c r="D7" s="1">
        <v>65202</v>
      </c>
      <c r="F7" s="2"/>
      <c r="G7" s="1"/>
    </row>
    <row r="8" spans="1:7" x14ac:dyDescent="0.3">
      <c r="A8" t="s">
        <v>26</v>
      </c>
      <c r="B8" t="s">
        <v>25</v>
      </c>
      <c r="C8" t="s">
        <v>24</v>
      </c>
      <c r="D8" s="1">
        <v>65202</v>
      </c>
      <c r="F8" s="2"/>
      <c r="G8" s="1"/>
    </row>
    <row r="9" spans="1:7" x14ac:dyDescent="0.3">
      <c r="A9" t="s">
        <v>22</v>
      </c>
      <c r="B9">
        <v>75500</v>
      </c>
      <c r="C9" t="s">
        <v>23</v>
      </c>
      <c r="D9" s="1">
        <v>65202</v>
      </c>
      <c r="F9" s="2"/>
      <c r="G9" s="1"/>
    </row>
    <row r="10" spans="1:7" x14ac:dyDescent="0.3">
      <c r="A10" t="s">
        <v>20</v>
      </c>
      <c r="B10" t="s">
        <v>19</v>
      </c>
      <c r="C10" t="s">
        <v>18</v>
      </c>
      <c r="D10" s="1">
        <v>14259</v>
      </c>
      <c r="F10" s="2"/>
      <c r="G10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8FE69-22DB-4D67-9793-AD4820ED0876}">
  <sheetPr>
    <tabColor rgb="FF00B0F0"/>
  </sheetPr>
  <dimension ref="A1:G11"/>
  <sheetViews>
    <sheetView workbookViewId="0">
      <selection activeCell="I31" sqref="I31"/>
    </sheetView>
  </sheetViews>
  <sheetFormatPr defaultRowHeight="14.4" x14ac:dyDescent="0.3"/>
  <cols>
    <col min="1" max="1" width="5.109375" bestFit="1" customWidth="1"/>
    <col min="2" max="2" width="7.6640625" bestFit="1" customWidth="1"/>
    <col min="3" max="3" width="29.44140625" bestFit="1" customWidth="1"/>
    <col min="4" max="4" width="10.109375" bestFit="1" customWidth="1"/>
  </cols>
  <sheetData>
    <row r="1" spans="1:7" x14ac:dyDescent="0.3">
      <c r="A1" t="s">
        <v>39</v>
      </c>
      <c r="B1" t="s">
        <v>38</v>
      </c>
      <c r="C1" t="s">
        <v>37</v>
      </c>
      <c r="D1" t="s">
        <v>36</v>
      </c>
    </row>
    <row r="2" spans="1:7" x14ac:dyDescent="0.3">
      <c r="C2" t="s">
        <v>35</v>
      </c>
      <c r="D2" s="1">
        <v>110100.45</v>
      </c>
      <c r="F2" s="2"/>
      <c r="G2" s="1"/>
    </row>
    <row r="3" spans="1:7" x14ac:dyDescent="0.3">
      <c r="A3" t="s">
        <v>15</v>
      </c>
      <c r="B3" t="s">
        <v>33</v>
      </c>
      <c r="C3" t="s">
        <v>8</v>
      </c>
      <c r="D3" s="1">
        <v>2927.22</v>
      </c>
      <c r="F3" s="2"/>
      <c r="G3" s="1"/>
    </row>
    <row r="4" spans="1:7" x14ac:dyDescent="0.3">
      <c r="A4" t="s">
        <v>15</v>
      </c>
      <c r="B4" t="s">
        <v>32</v>
      </c>
      <c r="C4" t="s">
        <v>9</v>
      </c>
      <c r="D4" s="1">
        <v>108204</v>
      </c>
      <c r="F4" s="2"/>
      <c r="G4" s="1"/>
    </row>
    <row r="5" spans="1:7" x14ac:dyDescent="0.3">
      <c r="A5" t="s">
        <v>30</v>
      </c>
      <c r="B5" t="s">
        <v>31</v>
      </c>
      <c r="C5" t="s">
        <v>9</v>
      </c>
      <c r="D5" s="1">
        <v>6559</v>
      </c>
      <c r="F5" s="2"/>
    </row>
    <row r="6" spans="1:7" x14ac:dyDescent="0.3">
      <c r="A6" t="s">
        <v>30</v>
      </c>
      <c r="B6" t="s">
        <v>29</v>
      </c>
      <c r="C6" t="s">
        <v>28</v>
      </c>
      <c r="D6" s="1">
        <v>101645</v>
      </c>
      <c r="F6" s="2"/>
      <c r="G6" s="1"/>
    </row>
    <row r="7" spans="1:7" x14ac:dyDescent="0.3">
      <c r="A7" t="s">
        <v>20</v>
      </c>
      <c r="B7" t="s">
        <v>27</v>
      </c>
      <c r="C7" t="s">
        <v>24</v>
      </c>
      <c r="D7" s="1">
        <v>77922</v>
      </c>
      <c r="F7" s="2"/>
      <c r="G7" s="1"/>
    </row>
    <row r="8" spans="1:7" x14ac:dyDescent="0.3">
      <c r="A8" t="s">
        <v>26</v>
      </c>
      <c r="B8" t="s">
        <v>25</v>
      </c>
      <c r="C8" t="s">
        <v>24</v>
      </c>
      <c r="D8" s="1">
        <v>77922</v>
      </c>
      <c r="F8" s="2"/>
      <c r="G8" s="1"/>
    </row>
    <row r="9" spans="1:7" x14ac:dyDescent="0.3">
      <c r="A9" t="s">
        <v>22</v>
      </c>
      <c r="B9">
        <v>75500</v>
      </c>
      <c r="C9" t="s">
        <v>23</v>
      </c>
      <c r="D9" s="1">
        <v>77922</v>
      </c>
      <c r="F9" s="2"/>
      <c r="G9" s="1"/>
    </row>
    <row r="10" spans="1:7" x14ac:dyDescent="0.3">
      <c r="A10" t="s">
        <v>20</v>
      </c>
      <c r="B10" t="s">
        <v>19</v>
      </c>
      <c r="C10" t="s">
        <v>18</v>
      </c>
      <c r="D10" s="1">
        <v>23723</v>
      </c>
      <c r="F10" s="2"/>
      <c r="G10" s="1"/>
    </row>
    <row r="11" spans="1:7" x14ac:dyDescent="0.3">
      <c r="A11" t="s">
        <v>15</v>
      </c>
      <c r="B11" t="s">
        <v>17</v>
      </c>
      <c r="C11" t="s">
        <v>16</v>
      </c>
      <c r="D11" s="1">
        <v>-1030.77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B8429-74BE-4201-A9AC-186E37917091}">
  <sheetPr>
    <tabColor rgb="FFFF0000"/>
  </sheetPr>
  <dimension ref="A1:G11"/>
  <sheetViews>
    <sheetView workbookViewId="0">
      <selection activeCell="J31" sqref="J31"/>
    </sheetView>
  </sheetViews>
  <sheetFormatPr defaultRowHeight="14.4" x14ac:dyDescent="0.3"/>
  <cols>
    <col min="1" max="1" width="5.109375" bestFit="1" customWidth="1"/>
    <col min="2" max="2" width="7.6640625" bestFit="1" customWidth="1"/>
    <col min="3" max="3" width="29.44140625" bestFit="1" customWidth="1"/>
    <col min="4" max="4" width="10.77734375" bestFit="1" customWidth="1"/>
  </cols>
  <sheetData>
    <row r="1" spans="1:7" x14ac:dyDescent="0.3">
      <c r="A1" t="s">
        <v>39</v>
      </c>
      <c r="B1" t="s">
        <v>38</v>
      </c>
      <c r="C1" t="s">
        <v>37</v>
      </c>
      <c r="D1" t="s">
        <v>36</v>
      </c>
    </row>
    <row r="2" spans="1:7" x14ac:dyDescent="0.3">
      <c r="C2" t="s">
        <v>35</v>
      </c>
      <c r="D2" s="1">
        <v>1441.02</v>
      </c>
      <c r="F2" s="2"/>
      <c r="G2" s="1"/>
    </row>
    <row r="3" spans="1:7" x14ac:dyDescent="0.3">
      <c r="A3" t="s">
        <v>15</v>
      </c>
      <c r="B3" t="s">
        <v>33</v>
      </c>
      <c r="C3" t="s">
        <v>8</v>
      </c>
      <c r="D3">
        <v>0</v>
      </c>
      <c r="F3" s="2"/>
      <c r="G3" s="1"/>
    </row>
    <row r="4" spans="1:7" x14ac:dyDescent="0.3">
      <c r="A4" t="s">
        <v>15</v>
      </c>
      <c r="B4" t="s">
        <v>32</v>
      </c>
      <c r="C4" t="s">
        <v>9</v>
      </c>
      <c r="D4" s="1">
        <v>192241</v>
      </c>
      <c r="F4" s="2"/>
      <c r="G4" s="1"/>
    </row>
    <row r="5" spans="1:7" x14ac:dyDescent="0.3">
      <c r="A5" t="s">
        <v>30</v>
      </c>
      <c r="B5" t="s">
        <v>31</v>
      </c>
      <c r="C5" t="s">
        <v>9</v>
      </c>
      <c r="D5" s="1">
        <v>22107</v>
      </c>
      <c r="F5" s="2"/>
      <c r="G5" s="1"/>
    </row>
    <row r="6" spans="1:7" x14ac:dyDescent="0.3">
      <c r="A6" t="s">
        <v>30</v>
      </c>
      <c r="B6" t="s">
        <v>29</v>
      </c>
      <c r="C6" t="s">
        <v>28</v>
      </c>
      <c r="D6" s="1">
        <v>170134</v>
      </c>
      <c r="F6" s="2"/>
      <c r="G6" s="1"/>
    </row>
    <row r="7" spans="1:7" x14ac:dyDescent="0.3">
      <c r="A7" t="s">
        <v>20</v>
      </c>
      <c r="B7" t="s">
        <v>27</v>
      </c>
      <c r="C7" t="s">
        <v>24</v>
      </c>
      <c r="D7" s="1">
        <v>157349</v>
      </c>
      <c r="F7" s="2"/>
      <c r="G7" s="1"/>
    </row>
    <row r="8" spans="1:7" x14ac:dyDescent="0.3">
      <c r="A8" t="s">
        <v>26</v>
      </c>
      <c r="B8" t="s">
        <v>25</v>
      </c>
      <c r="C8" t="s">
        <v>24</v>
      </c>
      <c r="D8" s="1">
        <v>157349</v>
      </c>
      <c r="F8" s="2"/>
      <c r="G8" s="1"/>
    </row>
    <row r="9" spans="1:7" x14ac:dyDescent="0.3">
      <c r="A9" t="s">
        <v>22</v>
      </c>
      <c r="B9">
        <v>75500</v>
      </c>
      <c r="C9" t="s">
        <v>23</v>
      </c>
      <c r="D9" s="1">
        <v>157349</v>
      </c>
      <c r="F9" s="2"/>
      <c r="G9" s="1"/>
    </row>
    <row r="10" spans="1:7" x14ac:dyDescent="0.3">
      <c r="A10" t="s">
        <v>20</v>
      </c>
      <c r="B10" t="s">
        <v>19</v>
      </c>
      <c r="C10" t="s">
        <v>18</v>
      </c>
      <c r="D10" s="1">
        <v>12785</v>
      </c>
      <c r="F10" s="2"/>
      <c r="G10" s="1"/>
    </row>
    <row r="11" spans="1:7" x14ac:dyDescent="0.3">
      <c r="A11" t="s">
        <v>15</v>
      </c>
      <c r="B11" t="s">
        <v>17</v>
      </c>
      <c r="C11" t="s">
        <v>16</v>
      </c>
      <c r="D11" s="1">
        <v>-190799.98</v>
      </c>
      <c r="F11" s="2"/>
      <c r="G11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EA669-7AF7-4144-8F90-E527DE009184}">
  <sheetPr>
    <tabColor rgb="FFFF0000"/>
  </sheetPr>
  <dimension ref="A1:G10"/>
  <sheetViews>
    <sheetView workbookViewId="0">
      <selection activeCell="J31" sqref="J31"/>
    </sheetView>
  </sheetViews>
  <sheetFormatPr defaultColWidth="8.77734375" defaultRowHeight="14.4" x14ac:dyDescent="0.3"/>
  <cols>
    <col min="1" max="1" width="5.109375" bestFit="1" customWidth="1"/>
    <col min="2" max="2" width="7.6640625" bestFit="1" customWidth="1"/>
    <col min="3" max="3" width="29.44140625" bestFit="1" customWidth="1"/>
    <col min="4" max="4" width="9.109375" bestFit="1" customWidth="1"/>
  </cols>
  <sheetData>
    <row r="1" spans="1:7" x14ac:dyDescent="0.3">
      <c r="A1" t="s">
        <v>39</v>
      </c>
      <c r="B1" t="s">
        <v>38</v>
      </c>
      <c r="C1" t="s">
        <v>37</v>
      </c>
      <c r="D1" t="s">
        <v>36</v>
      </c>
    </row>
    <row r="2" spans="1:7" x14ac:dyDescent="0.3">
      <c r="C2" t="s">
        <v>35</v>
      </c>
      <c r="D2" s="1">
        <v>56307</v>
      </c>
      <c r="F2" s="2"/>
      <c r="G2" s="1"/>
    </row>
    <row r="3" spans="1:7" x14ac:dyDescent="0.3">
      <c r="A3" t="s">
        <v>15</v>
      </c>
      <c r="B3" t="s">
        <v>33</v>
      </c>
      <c r="C3" t="s">
        <v>8</v>
      </c>
      <c r="D3">
        <v>435</v>
      </c>
      <c r="F3" s="2"/>
      <c r="G3" s="1"/>
    </row>
    <row r="4" spans="1:7" x14ac:dyDescent="0.3">
      <c r="A4" t="s">
        <v>15</v>
      </c>
      <c r="B4" t="s">
        <v>32</v>
      </c>
      <c r="C4" t="s">
        <v>9</v>
      </c>
      <c r="D4" s="1">
        <v>55872</v>
      </c>
      <c r="F4" s="2"/>
      <c r="G4" s="1"/>
    </row>
    <row r="5" spans="1:7" x14ac:dyDescent="0.3">
      <c r="A5" t="s">
        <v>30</v>
      </c>
      <c r="B5" t="s">
        <v>31</v>
      </c>
      <c r="C5" t="s">
        <v>9</v>
      </c>
      <c r="D5" s="1">
        <v>1162</v>
      </c>
      <c r="F5" s="2"/>
    </row>
    <row r="6" spans="1:7" x14ac:dyDescent="0.3">
      <c r="A6" t="s">
        <v>30</v>
      </c>
      <c r="B6" t="s">
        <v>29</v>
      </c>
      <c r="C6" t="s">
        <v>28</v>
      </c>
      <c r="D6" s="1">
        <v>54710</v>
      </c>
      <c r="F6" s="2"/>
      <c r="G6" s="1"/>
    </row>
    <row r="7" spans="1:7" x14ac:dyDescent="0.3">
      <c r="A7" t="s">
        <v>20</v>
      </c>
      <c r="B7" t="s">
        <v>27</v>
      </c>
      <c r="C7" t="s">
        <v>24</v>
      </c>
      <c r="D7" s="1">
        <v>47207</v>
      </c>
      <c r="F7" s="2"/>
      <c r="G7" s="1"/>
    </row>
    <row r="8" spans="1:7" x14ac:dyDescent="0.3">
      <c r="A8" t="s">
        <v>26</v>
      </c>
      <c r="B8" t="s">
        <v>25</v>
      </c>
      <c r="C8" t="s">
        <v>24</v>
      </c>
      <c r="D8" s="1">
        <v>47207</v>
      </c>
      <c r="F8" s="2"/>
      <c r="G8" s="1"/>
    </row>
    <row r="9" spans="1:7" x14ac:dyDescent="0.3">
      <c r="A9" t="s">
        <v>22</v>
      </c>
      <c r="B9">
        <v>75500</v>
      </c>
      <c r="C9" t="s">
        <v>23</v>
      </c>
      <c r="D9" s="1">
        <v>47207</v>
      </c>
      <c r="F9" s="2"/>
      <c r="G9" s="1"/>
    </row>
    <row r="10" spans="1:7" x14ac:dyDescent="0.3">
      <c r="A10" t="s">
        <v>20</v>
      </c>
      <c r="B10" t="s">
        <v>19</v>
      </c>
      <c r="C10" t="s">
        <v>18</v>
      </c>
      <c r="D10" s="1">
        <v>7503</v>
      </c>
      <c r="F10" s="2"/>
      <c r="G10" s="1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c7d02e5-bd71-4e59-86f6-8d75984be4a9}" enabled="0" method="" siteId="{fc7d02e5-bd71-4e59-86f6-8d75984be4a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Summary</vt:lpstr>
      <vt:lpstr>3550 - 21.22</vt:lpstr>
      <vt:lpstr>3555 - 21.22</vt:lpstr>
      <vt:lpstr>3560 - 21.22</vt:lpstr>
      <vt:lpstr>3550 - 22.23</vt:lpstr>
      <vt:lpstr>3555 - 22.23</vt:lpstr>
      <vt:lpstr>3560 - 22.23</vt:lpstr>
      <vt:lpstr>3550 - 23.24</vt:lpstr>
      <vt:lpstr>3555 - 23.24</vt:lpstr>
      <vt:lpstr>3560 - 23.24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McCaffery</dc:creator>
  <cp:lastModifiedBy>Joanne McCaffery</cp:lastModifiedBy>
  <dcterms:created xsi:type="dcterms:W3CDTF">2025-04-16T14:14:24Z</dcterms:created>
  <dcterms:modified xsi:type="dcterms:W3CDTF">2025-04-16T15:12:55Z</dcterms:modified>
</cp:coreProperties>
</file>